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calculator" sheetId="1" r:id="rId1"/>
    <sheet name="db" sheetId="2" state="hidden" r:id="rId2"/>
  </sheets>
  <definedNames>
    <definedName name="freshness">db!$C$2:$D$4</definedName>
    <definedName name="originality">db!$E$2:$F$5</definedName>
    <definedName name="plating">db!$A$2:$B$7</definedName>
    <definedName name="weapon">db!$G$2:$H$3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5" i="1"/>
  <c r="C10" i="1"/>
  <c r="C9" i="1"/>
  <c r="G8" i="1"/>
  <c r="E8" i="1"/>
  <c r="C8" i="1"/>
  <c r="G7" i="1"/>
  <c r="E7" i="1"/>
  <c r="C7" i="1"/>
  <c r="G6" i="1"/>
  <c r="E6" i="1"/>
  <c r="C6" i="1"/>
  <c r="G5" i="1"/>
  <c r="E5" i="1"/>
  <c r="B17" i="1" l="1"/>
  <c r="B16" i="1"/>
  <c r="B15" i="1"/>
  <c r="B14" i="1"/>
  <c r="B19" i="1" l="1"/>
  <c r="B20" i="1" s="1"/>
</calcChain>
</file>

<file path=xl/sharedStrings.xml><?xml version="1.0" encoding="utf-8"?>
<sst xmlns="http://schemas.openxmlformats.org/spreadsheetml/2006/main" count="72" uniqueCount="57">
  <si>
    <t>용사1</t>
    <phoneticPr fontId="2" type="noConversion"/>
  </si>
  <si>
    <t>용사2</t>
    <phoneticPr fontId="2" type="noConversion"/>
  </si>
  <si>
    <t>용사3</t>
    <phoneticPr fontId="2" type="noConversion"/>
  </si>
  <si>
    <t>플레이팅</t>
    <phoneticPr fontId="2" type="noConversion"/>
  </si>
  <si>
    <t>맛있점</t>
    <phoneticPr fontId="2" type="noConversion"/>
  </si>
  <si>
    <t>신선함</t>
    <phoneticPr fontId="2" type="noConversion"/>
  </si>
  <si>
    <t>독창성</t>
    <phoneticPr fontId="2" type="noConversion"/>
  </si>
  <si>
    <t>조리기술</t>
    <phoneticPr fontId="2" type="noConversion"/>
  </si>
  <si>
    <t>느낌</t>
    <phoneticPr fontId="2" type="noConversion"/>
  </si>
  <si>
    <t>총배율</t>
    <phoneticPr fontId="2" type="noConversion"/>
  </si>
  <si>
    <t>최종 결과</t>
    <phoneticPr fontId="2" type="noConversion"/>
  </si>
  <si>
    <t>배율</t>
    <phoneticPr fontId="2" type="noConversion"/>
  </si>
  <si>
    <t>워리어</t>
  </si>
  <si>
    <t>워리어</t>
    <phoneticPr fontId="2" type="noConversion"/>
  </si>
  <si>
    <t>팔라딘</t>
    <phoneticPr fontId="2" type="noConversion"/>
  </si>
  <si>
    <t>아처</t>
    <phoneticPr fontId="2" type="noConversion"/>
  </si>
  <si>
    <t>헌터</t>
  </si>
  <si>
    <t>헌터</t>
    <phoneticPr fontId="2" type="noConversion"/>
  </si>
  <si>
    <t>프리스트</t>
    <phoneticPr fontId="2" type="noConversion"/>
  </si>
  <si>
    <t>위자드</t>
  </si>
  <si>
    <t>위자드</t>
    <phoneticPr fontId="2" type="noConversion"/>
  </si>
  <si>
    <t>배율</t>
    <phoneticPr fontId="2" type="noConversion"/>
  </si>
  <si>
    <t>4성</t>
  </si>
  <si>
    <t>5성</t>
    <phoneticPr fontId="2" type="noConversion"/>
  </si>
  <si>
    <t>6성</t>
  </si>
  <si>
    <t>전설용사</t>
  </si>
  <si>
    <t>전설용사</t>
    <phoneticPr fontId="2" type="noConversion"/>
  </si>
  <si>
    <t>승급용사</t>
  </si>
  <si>
    <t>승급용사</t>
    <phoneticPr fontId="2" type="noConversion"/>
  </si>
  <si>
    <t>계약전용</t>
    <phoneticPr fontId="2" type="noConversion"/>
  </si>
  <si>
    <t>한정용사</t>
    <phoneticPr fontId="2" type="noConversion"/>
  </si>
  <si>
    <t>클래스</t>
    <phoneticPr fontId="2" type="noConversion"/>
  </si>
  <si>
    <t>용사등급</t>
    <phoneticPr fontId="2" type="noConversion"/>
  </si>
  <si>
    <t>용사종류</t>
    <phoneticPr fontId="2" type="noConversion"/>
  </si>
  <si>
    <t>무기</t>
    <phoneticPr fontId="2" type="noConversion"/>
  </si>
  <si>
    <t>4성</t>
    <phoneticPr fontId="2" type="noConversion"/>
  </si>
  <si>
    <t>6성</t>
    <phoneticPr fontId="2" type="noConversion"/>
  </si>
  <si>
    <t>독창성</t>
    <phoneticPr fontId="2" type="noConversion"/>
  </si>
  <si>
    <t>배율</t>
    <phoneticPr fontId="2" type="noConversion"/>
  </si>
  <si>
    <t>챔피언</t>
    <phoneticPr fontId="2" type="noConversion"/>
  </si>
  <si>
    <t>6성 초무</t>
  </si>
  <si>
    <t>6성 초무</t>
    <phoneticPr fontId="2" type="noConversion"/>
  </si>
  <si>
    <t>그외 무기</t>
  </si>
  <si>
    <t>그외 무기</t>
    <phoneticPr fontId="2" type="noConversion"/>
  </si>
  <si>
    <t>사용</t>
  </si>
  <si>
    <t>사용</t>
    <phoneticPr fontId="2" type="noConversion"/>
  </si>
  <si>
    <t>미사용</t>
    <phoneticPr fontId="2" type="noConversion"/>
  </si>
  <si>
    <t>미사용</t>
    <phoneticPr fontId="2" type="noConversion"/>
  </si>
  <si>
    <t>버프물약</t>
    <phoneticPr fontId="2" type="noConversion"/>
  </si>
  <si>
    <t>카테고리</t>
    <phoneticPr fontId="2" type="noConversion"/>
  </si>
  <si>
    <t>버프물약</t>
    <phoneticPr fontId="2" type="noConversion"/>
  </si>
  <si>
    <t>&lt; 직접 써주세요</t>
    <phoneticPr fontId="2" type="noConversion"/>
  </si>
  <si>
    <t>점수 계산표</t>
    <phoneticPr fontId="2" type="noConversion"/>
  </si>
  <si>
    <t>용사 정보</t>
    <phoneticPr fontId="2" type="noConversion"/>
  </si>
  <si>
    <t>크루세이더 퀘스트 - 푸거스는 배고파 계산기
만든이: 꾼이 - https://ciafoodie.com</t>
    <phoneticPr fontId="2" type="noConversion"/>
  </si>
  <si>
    <t>&lt; 약간의 편차 있음</t>
    <phoneticPr fontId="2" type="noConversion"/>
  </si>
  <si>
    <t>&lt; F9로 새로고침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</si>
</sst>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;[Red]\-#,##0\ "/>
    <numFmt numFmtId="177" formatCode="#,##0.00_ ;[Red]\-#,##0.00\ 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9FEC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77" fontId="0" fillId="0" borderId="1" xfId="0" applyNumberForma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176" fontId="0" fillId="5" borderId="1" xfId="1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left" vertical="center" indent="1"/>
    </xf>
    <xf numFmtId="177" fontId="0" fillId="5" borderId="1" xfId="0" applyNumberForma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9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10" sqref="F10"/>
    </sheetView>
  </sheetViews>
  <sheetFormatPr defaultRowHeight="16.5" x14ac:dyDescent="0.3"/>
  <cols>
    <col min="1" max="1" width="12.25" style="1" customWidth="1"/>
    <col min="2" max="2" width="15.625" style="1" customWidth="1"/>
    <col min="3" max="3" width="6.375" style="2" customWidth="1"/>
    <col min="4" max="4" width="15.625" style="1" customWidth="1"/>
    <col min="5" max="5" width="5.625" style="2" customWidth="1"/>
    <col min="6" max="6" width="15.625" style="1" customWidth="1"/>
    <col min="7" max="7" width="5.625" style="2" customWidth="1"/>
    <col min="8" max="16384" width="9" style="1"/>
  </cols>
  <sheetData>
    <row r="1" spans="1:7" ht="33" customHeight="1" x14ac:dyDescent="0.3">
      <c r="A1" s="15" t="s">
        <v>54</v>
      </c>
      <c r="B1" s="16"/>
      <c r="C1" s="16"/>
      <c r="D1" s="16"/>
      <c r="E1" s="16"/>
      <c r="F1" s="16"/>
      <c r="G1" s="16"/>
    </row>
    <row r="3" spans="1:7" x14ac:dyDescent="0.3">
      <c r="A3" s="17" t="s">
        <v>53</v>
      </c>
      <c r="B3" s="18"/>
      <c r="C3" s="18"/>
      <c r="D3" s="18"/>
      <c r="E3" s="18"/>
      <c r="F3" s="18"/>
      <c r="G3" s="18"/>
    </row>
    <row r="4" spans="1:7" x14ac:dyDescent="0.3">
      <c r="A4" s="11" t="s">
        <v>49</v>
      </c>
      <c r="B4" s="4" t="s">
        <v>0</v>
      </c>
      <c r="C4" s="4" t="s">
        <v>11</v>
      </c>
      <c r="D4" s="4" t="s">
        <v>1</v>
      </c>
      <c r="E4" s="4" t="s">
        <v>21</v>
      </c>
      <c r="F4" s="4" t="s">
        <v>2</v>
      </c>
      <c r="G4" s="4" t="s">
        <v>21</v>
      </c>
    </row>
    <row r="5" spans="1:7" x14ac:dyDescent="0.3">
      <c r="A5" s="11" t="s">
        <v>31</v>
      </c>
      <c r="B5" s="9" t="s">
        <v>19</v>
      </c>
      <c r="C5" s="5">
        <f>IF(B5="","",VLOOKUP(B5,plating,2,FALSE))</f>
        <v>0.2</v>
      </c>
      <c r="D5" s="9" t="s">
        <v>16</v>
      </c>
      <c r="E5" s="5">
        <f>IF(D5="","",VLOOKUP(D5,plating,2,FALSE))</f>
        <v>0.5</v>
      </c>
      <c r="F5" s="9" t="s">
        <v>12</v>
      </c>
      <c r="G5" s="5">
        <f>IF(F5="","",VLOOKUP(F5,plating,2,FALSE))</f>
        <v>2.5</v>
      </c>
    </row>
    <row r="6" spans="1:7" x14ac:dyDescent="0.3">
      <c r="A6" s="11" t="s">
        <v>32</v>
      </c>
      <c r="B6" s="9" t="s">
        <v>24</v>
      </c>
      <c r="C6" s="5">
        <f>IF(B6="","",VLOOKUP(B6,freshness,2,FALSE))</f>
        <v>0.3</v>
      </c>
      <c r="D6" s="9" t="s">
        <v>24</v>
      </c>
      <c r="E6" s="5">
        <f>IF(D6="","",VLOOKUP(D6,freshness,2,FALSE))</f>
        <v>0.3</v>
      </c>
      <c r="F6" s="9" t="s">
        <v>22</v>
      </c>
      <c r="G6" s="5">
        <f>IF(F6="","",VLOOKUP(F6,freshness,2,FALSE))</f>
        <v>5</v>
      </c>
    </row>
    <row r="7" spans="1:7" x14ac:dyDescent="0.3">
      <c r="A7" s="11" t="s">
        <v>33</v>
      </c>
      <c r="B7" s="9" t="s">
        <v>25</v>
      </c>
      <c r="C7" s="5">
        <f>IF(B7="","",VLOOKUP(B7,originality,2,FALSE))</f>
        <v>3.5</v>
      </c>
      <c r="D7" s="9" t="s">
        <v>27</v>
      </c>
      <c r="E7" s="5">
        <f>IF(D7="","",VLOOKUP(D7,originality,2,FALSE))</f>
        <v>2</v>
      </c>
      <c r="F7" s="9" t="s">
        <v>25</v>
      </c>
      <c r="G7" s="5">
        <f>IF(F7="","",VLOOKUP(F7,originality,2,FALSE))</f>
        <v>3.5</v>
      </c>
    </row>
    <row r="8" spans="1:7" x14ac:dyDescent="0.3">
      <c r="A8" s="11" t="s">
        <v>34</v>
      </c>
      <c r="B8" s="9" t="s">
        <v>40</v>
      </c>
      <c r="C8" s="5">
        <f>IF(B8="","",VLOOKUP(B8,weapon,2,FALSE))</f>
        <v>1.82</v>
      </c>
      <c r="D8" s="9" t="s">
        <v>40</v>
      </c>
      <c r="E8" s="5">
        <f>IF(D8="","",VLOOKUP(D8,weapon,2,FALSE))</f>
        <v>1.82</v>
      </c>
      <c r="F8" s="9" t="s">
        <v>42</v>
      </c>
      <c r="G8" s="5">
        <f>IF(F8="","",VLOOKUP(F8,weapon,2,FALSE))</f>
        <v>4.7</v>
      </c>
    </row>
    <row r="9" spans="1:7" x14ac:dyDescent="0.3">
      <c r="A9" s="11" t="s">
        <v>39</v>
      </c>
      <c r="B9" s="9" t="s">
        <v>44</v>
      </c>
      <c r="C9" s="5">
        <f>IF(B9="","0",VLOOKUP(B9,db!I2:J3,2,FALSE))</f>
        <v>-0.96</v>
      </c>
    </row>
    <row r="10" spans="1:7" x14ac:dyDescent="0.3">
      <c r="A10" s="11" t="s">
        <v>48</v>
      </c>
      <c r="B10" s="9" t="s">
        <v>44</v>
      </c>
      <c r="C10" s="5">
        <f>IF(B10="","0",VLOOKUP(B10,db!K2:L3,2,FALSE))</f>
        <v>-0.6</v>
      </c>
    </row>
    <row r="12" spans="1:7" x14ac:dyDescent="0.3">
      <c r="A12" s="13" t="s">
        <v>52</v>
      </c>
      <c r="B12" s="14"/>
      <c r="D12" s="6"/>
      <c r="F12" s="6"/>
    </row>
    <row r="13" spans="1:7" x14ac:dyDescent="0.3">
      <c r="A13" s="11" t="s">
        <v>4</v>
      </c>
      <c r="B13" s="10">
        <v>10400000</v>
      </c>
      <c r="C13" s="6" t="s">
        <v>51</v>
      </c>
      <c r="D13" s="6"/>
      <c r="F13" s="6"/>
    </row>
    <row r="14" spans="1:7" x14ac:dyDescent="0.3">
      <c r="A14" s="11" t="s">
        <v>3</v>
      </c>
      <c r="B14" s="7">
        <f>IF(AND(C5&lt;&gt;"",E5&lt;&gt;"",G5&lt;&gt;""),AVERAGE(C5,E5,G5),"")</f>
        <v>1.0666666666666667</v>
      </c>
      <c r="D14" s="6"/>
      <c r="F14" s="6"/>
    </row>
    <row r="15" spans="1:7" x14ac:dyDescent="0.3">
      <c r="A15" s="11" t="s">
        <v>5</v>
      </c>
      <c r="B15" s="7">
        <f t="shared" ref="B15:B16" si="0">IF(AND(C6&lt;&gt;"",E6&lt;&gt;"",G6&lt;&gt;""),AVERAGE(C6,E6,G6),"")</f>
        <v>1.8666666666666665</v>
      </c>
      <c r="D15" s="6"/>
      <c r="F15" s="6"/>
    </row>
    <row r="16" spans="1:7" x14ac:dyDescent="0.3">
      <c r="A16" s="11" t="s">
        <v>6</v>
      </c>
      <c r="B16" s="7">
        <f t="shared" si="0"/>
        <v>3</v>
      </c>
      <c r="D16" s="6"/>
      <c r="F16" s="6"/>
    </row>
    <row r="17" spans="1:6" x14ac:dyDescent="0.3">
      <c r="A17" s="11" t="s">
        <v>7</v>
      </c>
      <c r="B17" s="7">
        <f>IF(AND(C8&lt;&gt;"",E8&lt;&gt;"",G8&lt;&gt;""),AVERAGE(C8,E8,G8)+C9+C10,"")</f>
        <v>1.2199999999999998</v>
      </c>
      <c r="D17" s="6"/>
      <c r="F17" s="6"/>
    </row>
    <row r="18" spans="1:6" x14ac:dyDescent="0.3">
      <c r="A18" s="11" t="s">
        <v>8</v>
      </c>
      <c r="B18" s="12">
        <f ca="1">IF(RANDBETWEEN(0,2)=0,0.2+RAND(),RANDBETWEEN(1,2)+RAND())</f>
        <v>2.6693607978353144</v>
      </c>
      <c r="C18" s="6" t="s">
        <v>56</v>
      </c>
      <c r="D18" s="6"/>
      <c r="F18" s="6"/>
    </row>
    <row r="19" spans="1:6" x14ac:dyDescent="0.3">
      <c r="A19" s="11" t="s">
        <v>9</v>
      </c>
      <c r="B19" s="7">
        <f ca="1">SUM(B14:B18)</f>
        <v>9.8226941311686478</v>
      </c>
      <c r="D19" s="6"/>
      <c r="F19" s="6"/>
    </row>
    <row r="20" spans="1:6" x14ac:dyDescent="0.3">
      <c r="A20" s="11" t="s">
        <v>10</v>
      </c>
      <c r="B20" s="8">
        <f ca="1">B13*B19</f>
        <v>102156018.96415393</v>
      </c>
      <c r="C20" s="6" t="s">
        <v>55</v>
      </c>
      <c r="D20" s="6"/>
      <c r="F20" s="6"/>
    </row>
  </sheetData>
  <sheetProtection sheet="1" objects="1" scenarios="1"/>
  <mergeCells count="3">
    <mergeCell ref="A12:B12"/>
    <mergeCell ref="A1:G1"/>
    <mergeCell ref="A3:G3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db!$A$2:$A$7</xm:f>
          </x14:formula1>
          <xm:sqref>B5 D5 F5</xm:sqref>
        </x14:dataValidation>
        <x14:dataValidation type="list" allowBlank="1" showInputMessage="1" showErrorMessage="1">
          <x14:formula1>
            <xm:f>db!$C$2:$C$4</xm:f>
          </x14:formula1>
          <xm:sqref>B6 D6 F6</xm:sqref>
        </x14:dataValidation>
        <x14:dataValidation type="list" allowBlank="1" showInputMessage="1" showErrorMessage="1">
          <x14:formula1>
            <xm:f>db!$E$2:$E$5</xm:f>
          </x14:formula1>
          <xm:sqref>B7 D7 F7</xm:sqref>
        </x14:dataValidation>
        <x14:dataValidation type="list" allowBlank="1" showInputMessage="1" showErrorMessage="1">
          <x14:formula1>
            <xm:f>db!$G$2:$G$3</xm:f>
          </x14:formula1>
          <xm:sqref>B8 D8 F8</xm:sqref>
        </x14:dataValidation>
        <x14:dataValidation type="list" allowBlank="1" showInputMessage="1" showErrorMessage="1">
          <x14:formula1>
            <xm:f>db!$I$2:$I$3</xm:f>
          </x14:formula1>
          <xm:sqref>B9</xm:sqref>
        </x14:dataValidation>
        <x14:dataValidation type="list" allowBlank="1" showInputMessage="1" showErrorMessage="1">
          <x14:formula1>
            <xm:f>db!$K$2:$K$3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K2" sqref="K2"/>
    </sheetView>
  </sheetViews>
  <sheetFormatPr defaultRowHeight="16.5" x14ac:dyDescent="0.3"/>
  <cols>
    <col min="1" max="16384" width="9" style="3"/>
  </cols>
  <sheetData>
    <row r="1" spans="1:12" x14ac:dyDescent="0.3">
      <c r="A1" s="3" t="s">
        <v>3</v>
      </c>
      <c r="B1" s="3" t="s">
        <v>3</v>
      </c>
      <c r="C1" s="3" t="s">
        <v>5</v>
      </c>
      <c r="D1" s="3" t="s">
        <v>21</v>
      </c>
      <c r="E1" s="3" t="s">
        <v>37</v>
      </c>
      <c r="F1" s="3" t="s">
        <v>38</v>
      </c>
      <c r="G1" s="3" t="s">
        <v>34</v>
      </c>
      <c r="H1" s="3" t="s">
        <v>21</v>
      </c>
      <c r="I1" s="3" t="s">
        <v>39</v>
      </c>
      <c r="J1" s="3" t="s">
        <v>11</v>
      </c>
      <c r="K1" s="3" t="s">
        <v>50</v>
      </c>
      <c r="L1" s="3" t="s">
        <v>11</v>
      </c>
    </row>
    <row r="2" spans="1:12" x14ac:dyDescent="0.3">
      <c r="A2" s="3" t="s">
        <v>13</v>
      </c>
      <c r="B2" s="3">
        <v>2.5</v>
      </c>
      <c r="C2" s="3" t="s">
        <v>35</v>
      </c>
      <c r="D2" s="3">
        <v>5</v>
      </c>
      <c r="E2" s="3" t="s">
        <v>26</v>
      </c>
      <c r="F2" s="3">
        <v>3.5</v>
      </c>
      <c r="G2" s="3" t="s">
        <v>41</v>
      </c>
      <c r="H2" s="3">
        <v>1.82</v>
      </c>
      <c r="I2" s="3" t="s">
        <v>45</v>
      </c>
      <c r="J2" s="3">
        <v>-0.96</v>
      </c>
      <c r="K2" s="3" t="s">
        <v>45</v>
      </c>
      <c r="L2" s="3">
        <v>-0.6</v>
      </c>
    </row>
    <row r="3" spans="1:12" x14ac:dyDescent="0.3">
      <c r="A3" s="3" t="s">
        <v>14</v>
      </c>
      <c r="B3" s="3">
        <v>2</v>
      </c>
      <c r="C3" s="3" t="s">
        <v>23</v>
      </c>
      <c r="D3" s="3">
        <v>2</v>
      </c>
      <c r="E3" s="3" t="s">
        <v>28</v>
      </c>
      <c r="F3" s="3">
        <v>2</v>
      </c>
      <c r="G3" s="3" t="s">
        <v>43</v>
      </c>
      <c r="H3" s="3">
        <v>4.7</v>
      </c>
      <c r="I3" s="3" t="s">
        <v>46</v>
      </c>
      <c r="J3" s="3">
        <v>0</v>
      </c>
      <c r="K3" s="3" t="s">
        <v>47</v>
      </c>
      <c r="L3" s="3">
        <v>0</v>
      </c>
    </row>
    <row r="4" spans="1:12" x14ac:dyDescent="0.3">
      <c r="A4" s="3" t="s">
        <v>15</v>
      </c>
      <c r="B4" s="3">
        <v>1.5</v>
      </c>
      <c r="C4" s="3" t="s">
        <v>36</v>
      </c>
      <c r="D4" s="3">
        <v>0.3</v>
      </c>
      <c r="E4" s="3" t="s">
        <v>29</v>
      </c>
      <c r="F4" s="3">
        <v>0.5</v>
      </c>
    </row>
    <row r="5" spans="1:12" x14ac:dyDescent="0.3">
      <c r="A5" s="3" t="s">
        <v>17</v>
      </c>
      <c r="B5" s="3">
        <v>0.5</v>
      </c>
      <c r="E5" s="3" t="s">
        <v>30</v>
      </c>
      <c r="F5" s="3">
        <v>0.3</v>
      </c>
    </row>
    <row r="6" spans="1:12" x14ac:dyDescent="0.3">
      <c r="A6" s="3" t="s">
        <v>20</v>
      </c>
      <c r="B6" s="3">
        <v>0.2</v>
      </c>
    </row>
    <row r="7" spans="1:12" x14ac:dyDescent="0.3">
      <c r="A7" s="3" t="s">
        <v>18</v>
      </c>
      <c r="B7" s="3">
        <v>0.1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calculator</vt:lpstr>
      <vt:lpstr>db</vt:lpstr>
      <vt:lpstr>freshness</vt:lpstr>
      <vt:lpstr>originality</vt:lpstr>
      <vt:lpstr>plating</vt:lpstr>
      <vt:lpstr>weapon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2017-11-02T04:53:09Z</dcterms:modified>
</cp:coreProperties>
</file>